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8595" windowHeight="12345"/>
  </bookViews>
  <sheets>
    <sheet name="Roberto Bolle" sheetId="9" r:id="rId1"/>
    <sheet name="Elena Ponti" sheetId="8" r:id="rId2"/>
    <sheet name="Mario Landi" sheetId="6" r:id="rId3"/>
    <sheet name="Anna Magnani" sheetId="7" r:id="rId4"/>
    <sheet name="Valerio Rossi" sheetId="4" r:id="rId5"/>
    <sheet name="Listino Prodotti" sheetId="3" r:id="rId6"/>
  </sheets>
  <definedNames>
    <definedName name="_xlnm._FilterDatabase" localSheetId="5" hidden="1">'Listino Prodotti'!$A$1:$B$1</definedName>
    <definedName name="_xlnm.Print_Area" localSheetId="3">'Anna Magnani'!$A$1:$I$38</definedName>
    <definedName name="_xlnm.Print_Area" localSheetId="1">'Elena Ponti'!$A$1:$I$38</definedName>
    <definedName name="_xlnm.Print_Area" localSheetId="2">'Mario Landi'!$A$1:$I$38</definedName>
    <definedName name="_xlnm.Print_Area" localSheetId="0">'Roberto Bolle'!$A$1:$I$38</definedName>
    <definedName name="_xlnm.Print_Area" localSheetId="4">'Valerio Rossi'!$A$1:$I$38</definedName>
  </definedNames>
  <calcPr calcId="145621"/>
</workbook>
</file>

<file path=xl/calcChain.xml><?xml version="1.0" encoding="utf-8"?>
<calcChain xmlns="http://schemas.openxmlformats.org/spreadsheetml/2006/main">
  <c r="I31" i="9" l="1"/>
  <c r="C31" i="9"/>
  <c r="I30" i="9"/>
  <c r="C30" i="9"/>
  <c r="I29" i="9"/>
  <c r="C29" i="9"/>
  <c r="I28" i="9"/>
  <c r="C28" i="9"/>
  <c r="I27" i="9"/>
  <c r="C27" i="9"/>
  <c r="I26" i="9"/>
  <c r="C26" i="9"/>
  <c r="I25" i="9"/>
  <c r="C25" i="9"/>
  <c r="I24" i="9"/>
  <c r="C24" i="9"/>
  <c r="I23" i="9"/>
  <c r="C23" i="9"/>
  <c r="I22" i="9"/>
  <c r="C22" i="9"/>
  <c r="I21" i="9"/>
  <c r="C21" i="9"/>
  <c r="I20" i="9"/>
  <c r="C20" i="9"/>
  <c r="I19" i="9"/>
  <c r="C19" i="9"/>
  <c r="I18" i="9"/>
  <c r="C18" i="9"/>
  <c r="I17" i="9"/>
  <c r="C17" i="9"/>
  <c r="I16" i="9"/>
  <c r="C16" i="9"/>
  <c r="I11" i="9"/>
  <c r="I31" i="8"/>
  <c r="C31" i="8"/>
  <c r="I30" i="8"/>
  <c r="C30" i="8"/>
  <c r="I29" i="8"/>
  <c r="C29" i="8"/>
  <c r="I28" i="8"/>
  <c r="C28" i="8"/>
  <c r="I27" i="8"/>
  <c r="C27" i="8"/>
  <c r="I26" i="8"/>
  <c r="C26" i="8"/>
  <c r="I25" i="8"/>
  <c r="C25" i="8"/>
  <c r="I24" i="8"/>
  <c r="C24" i="8"/>
  <c r="I23" i="8"/>
  <c r="C23" i="8"/>
  <c r="I22" i="8"/>
  <c r="C22" i="8"/>
  <c r="I21" i="8"/>
  <c r="C21" i="8"/>
  <c r="I20" i="8"/>
  <c r="C20" i="8"/>
  <c r="C19" i="8"/>
  <c r="I19" i="8" s="1"/>
  <c r="C18" i="8"/>
  <c r="I18" i="8" s="1"/>
  <c r="C17" i="8"/>
  <c r="I17" i="8" s="1"/>
  <c r="C16" i="8"/>
  <c r="I16" i="8" s="1"/>
  <c r="I33" i="8" s="1"/>
  <c r="I11" i="8"/>
  <c r="I11" i="6"/>
  <c r="I21" i="6"/>
  <c r="I22" i="6"/>
  <c r="I23" i="6"/>
  <c r="I24" i="6"/>
  <c r="I25" i="6"/>
  <c r="I26" i="6"/>
  <c r="I27" i="6"/>
  <c r="I28" i="6"/>
  <c r="I29" i="6"/>
  <c r="I30" i="6"/>
  <c r="I31" i="6"/>
  <c r="C17" i="6"/>
  <c r="I17" i="6" s="1"/>
  <c r="C18" i="6"/>
  <c r="I18" i="6" s="1"/>
  <c r="C19" i="6"/>
  <c r="I19" i="6" s="1"/>
  <c r="C20" i="6"/>
  <c r="I20" i="6" s="1"/>
  <c r="C21" i="6"/>
  <c r="C22" i="6"/>
  <c r="C23" i="6"/>
  <c r="C24" i="6"/>
  <c r="C25" i="6"/>
  <c r="C26" i="6"/>
  <c r="C27" i="6"/>
  <c r="C28" i="6"/>
  <c r="C29" i="6"/>
  <c r="C30" i="6"/>
  <c r="C31" i="6"/>
  <c r="C16" i="6"/>
  <c r="I16" i="6" s="1"/>
  <c r="I33" i="9" l="1"/>
  <c r="I34" i="9" s="1"/>
  <c r="I36" i="9" s="1"/>
  <c r="I34" i="8"/>
  <c r="I36" i="8" s="1"/>
  <c r="I33" i="6"/>
  <c r="I34" i="6" s="1"/>
  <c r="I36" i="6" s="1"/>
  <c r="I30" i="7"/>
  <c r="C30" i="7"/>
  <c r="I29" i="7"/>
  <c r="C29" i="7"/>
  <c r="I28" i="7"/>
  <c r="C28" i="7"/>
  <c r="I27" i="7"/>
  <c r="C27" i="7"/>
  <c r="I26" i="7"/>
  <c r="C26" i="7"/>
  <c r="I25" i="7"/>
  <c r="C25" i="7"/>
  <c r="I24" i="7"/>
  <c r="C24" i="7"/>
  <c r="I23" i="7"/>
  <c r="C23" i="7"/>
  <c r="I22" i="7"/>
  <c r="C22" i="7"/>
  <c r="I21" i="7"/>
  <c r="C21" i="7"/>
  <c r="I20" i="7"/>
  <c r="C20" i="7"/>
  <c r="I19" i="7"/>
  <c r="C19" i="7"/>
  <c r="I18" i="7"/>
  <c r="C18" i="7"/>
  <c r="C17" i="7"/>
  <c r="I17" i="7" s="1"/>
  <c r="C16" i="7"/>
  <c r="I16" i="7" s="1"/>
  <c r="I11" i="7"/>
  <c r="I11" i="4"/>
  <c r="I29" i="4"/>
  <c r="I30" i="4"/>
  <c r="C29" i="4"/>
  <c r="C30" i="4"/>
  <c r="I24" i="4"/>
  <c r="I25" i="4"/>
  <c r="I26" i="4"/>
  <c r="I27" i="4"/>
  <c r="I28" i="4"/>
  <c r="I31" i="4"/>
  <c r="C28" i="4"/>
  <c r="C17" i="4"/>
  <c r="I17" i="4" s="1"/>
  <c r="C18" i="4"/>
  <c r="I18" i="4" s="1"/>
  <c r="C19" i="4"/>
  <c r="I19" i="4" s="1"/>
  <c r="C20" i="4"/>
  <c r="I20" i="4" s="1"/>
  <c r="C21" i="4"/>
  <c r="I21" i="4" s="1"/>
  <c r="C22" i="4"/>
  <c r="I22" i="4" s="1"/>
  <c r="C23" i="4"/>
  <c r="I23" i="4" s="1"/>
  <c r="C24" i="4"/>
  <c r="C25" i="4"/>
  <c r="C26" i="4"/>
  <c r="C27" i="4"/>
  <c r="C16" i="4"/>
  <c r="I16" i="4" s="1"/>
  <c r="I33" i="4" l="1"/>
  <c r="I34" i="4" s="1"/>
  <c r="I36" i="4" s="1"/>
  <c r="I33" i="7"/>
  <c r="I34" i="7" s="1"/>
  <c r="I36" i="7" s="1"/>
</calcChain>
</file>

<file path=xl/sharedStrings.xml><?xml version="1.0" encoding="utf-8"?>
<sst xmlns="http://schemas.openxmlformats.org/spreadsheetml/2006/main" count="113" uniqueCount="47">
  <si>
    <t>Prodotto</t>
  </si>
  <si>
    <t>Prodotto 01</t>
  </si>
  <si>
    <t>Prodotto 02</t>
  </si>
  <si>
    <t>Prodotto 03</t>
  </si>
  <si>
    <t>Prodotto 04</t>
  </si>
  <si>
    <t>Prodotto 05</t>
  </si>
  <si>
    <t>Prodotto 06</t>
  </si>
  <si>
    <t>Prodotto 07</t>
  </si>
  <si>
    <t>Prodotto 08</t>
  </si>
  <si>
    <t>Prodotto 09</t>
  </si>
  <si>
    <t>Prodotto 10</t>
  </si>
  <si>
    <t>Prodotto 11</t>
  </si>
  <si>
    <t>Preventivo N. 253</t>
  </si>
  <si>
    <t>Prodotto 12</t>
  </si>
  <si>
    <t>Prodotto 13</t>
  </si>
  <si>
    <t>Prodotto 14</t>
  </si>
  <si>
    <t>Prodotto 15</t>
  </si>
  <si>
    <t>Prodotto 16</t>
  </si>
  <si>
    <t>Via Nizza 200, 10100 - Torino (TO)</t>
  </si>
  <si>
    <t>P.Iva/C.F. 10122230065</t>
  </si>
  <si>
    <t>Data Preventivo</t>
  </si>
  <si>
    <t>Valido fino a</t>
  </si>
  <si>
    <r>
      <rPr>
        <b/>
        <sz val="14"/>
        <color rgb="FFFF0000"/>
        <rFont val="Poppins SemiBold"/>
      </rPr>
      <t>G</t>
    </r>
    <r>
      <rPr>
        <b/>
        <sz val="14"/>
        <color theme="4" tint="-0.249977111117893"/>
        <rFont val="Poppins SemiBold"/>
      </rPr>
      <t xml:space="preserve">rafica e </t>
    </r>
    <r>
      <rPr>
        <b/>
        <sz val="14"/>
        <color rgb="FFFF0000"/>
        <rFont val="Poppins SemiBold"/>
      </rPr>
      <t>F</t>
    </r>
    <r>
      <rPr>
        <b/>
        <sz val="14"/>
        <color theme="4" tint="-0.249977111117893"/>
        <rFont val="Poppins SemiBold"/>
      </rPr>
      <t xml:space="preserve">ormazione di </t>
    </r>
    <r>
      <rPr>
        <b/>
        <sz val="14"/>
        <color rgb="FFFF0000"/>
        <rFont val="Poppins SemiBold"/>
      </rPr>
      <t>F</t>
    </r>
    <r>
      <rPr>
        <b/>
        <sz val="14"/>
        <color theme="4" tint="-0.249977111117893"/>
        <rFont val="Poppins SemiBold"/>
      </rPr>
      <t xml:space="preserve">rancesca </t>
    </r>
    <r>
      <rPr>
        <b/>
        <sz val="14"/>
        <color rgb="FFFF0000"/>
        <rFont val="Poppins SemiBold"/>
      </rPr>
      <t>G</t>
    </r>
    <r>
      <rPr>
        <b/>
        <sz val="14"/>
        <color theme="4" tint="-0.249977111117893"/>
        <rFont val="Poppins SemiBold"/>
      </rPr>
      <t>allesio</t>
    </r>
  </si>
  <si>
    <t>Prezzo Unitario</t>
  </si>
  <si>
    <t>Quantità</t>
  </si>
  <si>
    <t>Subtotale</t>
  </si>
  <si>
    <t>Scheda Cliente - info cliente</t>
  </si>
  <si>
    <t>Valerio Rossi</t>
  </si>
  <si>
    <t>IVA (22%)</t>
  </si>
  <si>
    <t>Totale</t>
  </si>
  <si>
    <t>Mario Landi</t>
  </si>
  <si>
    <t>Via Roma, 4 10100 - Torino (TO)</t>
  </si>
  <si>
    <t>P.Iva/C.F. 10455587456</t>
  </si>
  <si>
    <t>Preventivo N. 252</t>
  </si>
  <si>
    <t>Anna Magnani</t>
  </si>
  <si>
    <t>Via Cortemilia, 9 10100 - Torino (TO)</t>
  </si>
  <si>
    <t>P.Iva/C.F. 10766652145</t>
  </si>
  <si>
    <t>Preventivo N. 251</t>
  </si>
  <si>
    <t>Prodotto 17</t>
  </si>
  <si>
    <t>Elena Ponti</t>
  </si>
  <si>
    <t>Via Alba, 10 - 10100 Torino (TO)</t>
  </si>
  <si>
    <t>P.Iva/C.F. 10244487741</t>
  </si>
  <si>
    <t>Preventivo N. 254</t>
  </si>
  <si>
    <t>Roberto Bolle</t>
  </si>
  <si>
    <t>Via Canelli, 9 - 10100 Torino (TO)</t>
  </si>
  <si>
    <t>P.Iva/C.F. 10132545256</t>
  </si>
  <si>
    <t>Preventivo N.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</si>
</sst>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rgb="FF043F59"/>
      <name val="Poppins SemiBold"/>
    </font>
    <font>
      <sz val="14"/>
      <color theme="4" tint="-0.249977111117893"/>
      <name val="Calibri"/>
      <family val="2"/>
      <scheme val="minor"/>
    </font>
    <font>
      <b/>
      <sz val="14"/>
      <color theme="4" tint="-0.249977111117893"/>
      <name val="Poppins SemiBold"/>
    </font>
    <font>
      <b/>
      <sz val="14"/>
      <color rgb="FFFF0000"/>
      <name val="Poppins SemiBold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44" fontId="10" fillId="0" borderId="2" xfId="1" applyFont="1" applyBorder="1"/>
    <xf numFmtId="0" fontId="10" fillId="0" borderId="4" xfId="0" applyFont="1" applyBorder="1"/>
    <xf numFmtId="44" fontId="10" fillId="0" borderId="4" xfId="1" applyFont="1" applyBorder="1"/>
    <xf numFmtId="0" fontId="11" fillId="2" borderId="3" xfId="0" applyFont="1" applyFill="1" applyBorder="1" applyAlignment="1">
      <alignment horizontal="center" vertical="center" wrapText="1"/>
    </xf>
    <xf numFmtId="44" fontId="2" fillId="0" borderId="0" xfId="1" applyFont="1"/>
    <xf numFmtId="44" fontId="2" fillId="0" borderId="0" xfId="0" applyNumberFormat="1" applyFont="1"/>
    <xf numFmtId="0" fontId="12" fillId="2" borderId="0" xfId="0" applyFont="1" applyFill="1"/>
    <xf numFmtId="44" fontId="12" fillId="2" borderId="0" xfId="0" applyNumberFormat="1" applyFont="1" applyFill="1"/>
    <xf numFmtId="44" fontId="2" fillId="0" borderId="1" xfId="0" applyNumberFormat="1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8" t="19232" b="17582"/>
        <a:stretch/>
      </xdr:blipFill>
      <xdr:spPr>
        <a:xfrm>
          <a:off x="0" y="0"/>
          <a:ext cx="1257300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8" t="19232" b="17582"/>
        <a:stretch/>
      </xdr:blipFill>
      <xdr:spPr>
        <a:xfrm>
          <a:off x="0" y="0"/>
          <a:ext cx="1257300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8" t="19232" b="17582"/>
        <a:stretch/>
      </xdr:blipFill>
      <xdr:spPr>
        <a:xfrm>
          <a:off x="0" y="0"/>
          <a:ext cx="1257300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8" t="19232" b="17582"/>
        <a:stretch/>
      </xdr:blipFill>
      <xdr:spPr>
        <a:xfrm>
          <a:off x="0" y="0"/>
          <a:ext cx="1257300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8" t="19232" b="17582"/>
        <a:stretch/>
      </xdr:blipFill>
      <xdr:spPr>
        <a:xfrm>
          <a:off x="0" y="0"/>
          <a:ext cx="135255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abSelected="1" topLeftCell="A13" zoomScale="130" zoomScaleNormal="130" workbookViewId="0">
      <selection activeCell="F21" sqref="F21"/>
    </sheetView>
  </sheetViews>
  <sheetFormatPr defaultRowHeight="18.75" x14ac:dyDescent="0.3"/>
  <cols>
    <col min="1" max="2" width="9.140625" style="1"/>
    <col min="3" max="3" width="12.85546875" style="1" bestFit="1" customWidth="1"/>
    <col min="4" max="8" width="9.140625" style="1"/>
    <col min="9" max="9" width="13.5703125" style="1" customWidth="1"/>
    <col min="10" max="16384" width="9.140625" style="1"/>
  </cols>
  <sheetData>
    <row r="3" spans="1:11" ht="28.5" x14ac:dyDescent="0.3">
      <c r="E3" s="6"/>
      <c r="F3" s="6"/>
      <c r="G3" s="6"/>
      <c r="H3" s="6"/>
      <c r="I3" s="7" t="s">
        <v>22</v>
      </c>
      <c r="J3" s="5"/>
      <c r="K3" s="5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</row>
    <row r="7" spans="1:11" ht="21" x14ac:dyDescent="0.35">
      <c r="A7" s="19" t="s">
        <v>26</v>
      </c>
      <c r="B7" s="19"/>
      <c r="C7" s="19"/>
      <c r="D7" s="19"/>
      <c r="E7" s="19"/>
      <c r="F7" s="19"/>
      <c r="G7" s="19"/>
      <c r="H7" s="19"/>
      <c r="I7" s="19"/>
    </row>
    <row r="9" spans="1:11" x14ac:dyDescent="0.3">
      <c r="A9" s="20" t="s">
        <v>43</v>
      </c>
      <c r="B9" s="20"/>
      <c r="C9" s="20"/>
      <c r="D9" s="20"/>
      <c r="E9" s="20"/>
      <c r="F9" s="20"/>
      <c r="G9" s="20"/>
      <c r="H9" s="20"/>
      <c r="I9" s="20"/>
    </row>
    <row r="10" spans="1:11" x14ac:dyDescent="0.3">
      <c r="A10" s="1" t="s">
        <v>44</v>
      </c>
      <c r="F10" s="1" t="s">
        <v>20</v>
      </c>
      <c r="I10" s="4">
        <v>44887</v>
      </c>
    </row>
    <row r="11" spans="1:11" x14ac:dyDescent="0.3">
      <c r="A11" s="1" t="s">
        <v>45</v>
      </c>
      <c r="F11" s="1" t="s">
        <v>21</v>
      </c>
      <c r="I11" s="4">
        <f>I10+60</f>
        <v>44947</v>
      </c>
    </row>
    <row r="13" spans="1:11" ht="21" x14ac:dyDescent="0.35">
      <c r="A13" s="21" t="s">
        <v>46</v>
      </c>
      <c r="B13" s="21"/>
      <c r="C13" s="21"/>
      <c r="D13" s="21"/>
      <c r="E13" s="21"/>
      <c r="F13" s="21"/>
      <c r="G13" s="21"/>
      <c r="H13" s="21"/>
      <c r="I13" s="21"/>
    </row>
    <row r="15" spans="1:11" x14ac:dyDescent="0.3">
      <c r="A15" s="3" t="s">
        <v>0</v>
      </c>
      <c r="B15" s="3"/>
      <c r="C15" s="3" t="s">
        <v>23</v>
      </c>
      <c r="F15" s="3" t="s">
        <v>24</v>
      </c>
      <c r="G15" s="3"/>
      <c r="H15" s="3"/>
      <c r="I15" s="3" t="s">
        <v>25</v>
      </c>
    </row>
    <row r="16" spans="1:11" x14ac:dyDescent="0.3">
      <c r="A16" s="1" t="s">
        <v>7</v>
      </c>
      <c r="C16" s="14">
        <f>IF(A16="","",VLOOKUP(A16,'Listino Prodotti'!$A$1:$B$18,2,0))</f>
        <v>10</v>
      </c>
      <c r="F16" s="1">
        <v>5</v>
      </c>
      <c r="I16" s="15">
        <f>IF(F16="","",C16*F16)</f>
        <v>50</v>
      </c>
    </row>
    <row r="17" spans="1:9" x14ac:dyDescent="0.3">
      <c r="A17" s="1" t="s">
        <v>3</v>
      </c>
      <c r="C17" s="14">
        <f>IF(A17="","",VLOOKUP(A17,'Listino Prodotti'!$A$1:$B$18,2,0))</f>
        <v>30</v>
      </c>
      <c r="F17" s="1">
        <v>10</v>
      </c>
      <c r="I17" s="15">
        <f t="shared" ref="I17:I31" si="0">IF(F17="","",C17*F17)</f>
        <v>300</v>
      </c>
    </row>
    <row r="18" spans="1:9" x14ac:dyDescent="0.3">
      <c r="A18" s="1" t="s">
        <v>1</v>
      </c>
      <c r="C18" s="14">
        <f>IF(A18="","",VLOOKUP(A18,'Listino Prodotti'!$A$1:$B$18,2,0))</f>
        <v>11</v>
      </c>
      <c r="F18" s="1">
        <v>20</v>
      </c>
      <c r="I18" s="15">
        <f t="shared" si="0"/>
        <v>220</v>
      </c>
    </row>
    <row r="19" spans="1:9" x14ac:dyDescent="0.3">
      <c r="A19" s="1" t="s">
        <v>4</v>
      </c>
      <c r="C19" s="14">
        <f>IF(A19="","",VLOOKUP(A19,'Listino Prodotti'!$A$1:$B$18,2,0))</f>
        <v>10</v>
      </c>
      <c r="F19" s="1">
        <v>5</v>
      </c>
      <c r="I19" s="15">
        <f t="shared" si="0"/>
        <v>50</v>
      </c>
    </row>
    <row r="20" spans="1:9" x14ac:dyDescent="0.3">
      <c r="A20" s="1" t="s">
        <v>8</v>
      </c>
      <c r="C20" s="14">
        <f>IF(A20="","",VLOOKUP(A20,'Listino Prodotti'!$A$1:$B$18,2,0))</f>
        <v>20</v>
      </c>
      <c r="F20" s="1">
        <v>300</v>
      </c>
      <c r="I20" s="15">
        <f t="shared" si="0"/>
        <v>6000</v>
      </c>
    </row>
    <row r="21" spans="1:9" x14ac:dyDescent="0.3">
      <c r="C21" s="14" t="str">
        <f>IF(A21="","",VLOOKUP(A21,'Listino Prodotti'!$A$1:$B$18,2,0))</f>
        <v/>
      </c>
      <c r="I21" s="15" t="str">
        <f t="shared" si="0"/>
        <v/>
      </c>
    </row>
    <row r="22" spans="1:9" x14ac:dyDescent="0.3">
      <c r="C22" s="14" t="str">
        <f>IF(A22="","",VLOOKUP(A22,'Listino Prodotti'!$A$1:$B$18,2,0))</f>
        <v/>
      </c>
      <c r="I22" s="15" t="str">
        <f t="shared" si="0"/>
        <v/>
      </c>
    </row>
    <row r="23" spans="1:9" x14ac:dyDescent="0.3">
      <c r="C23" s="14" t="str">
        <f>IF(A23="","",VLOOKUP(A23,'Listino Prodotti'!$A$1:$B$18,2,0))</f>
        <v/>
      </c>
      <c r="I23" s="15" t="str">
        <f t="shared" si="0"/>
        <v/>
      </c>
    </row>
    <row r="24" spans="1:9" x14ac:dyDescent="0.3">
      <c r="C24" s="14" t="str">
        <f>IF(A24="","",VLOOKUP(A24,'Listino Prodotti'!$A$1:$B$18,2,0))</f>
        <v/>
      </c>
      <c r="I24" s="15" t="str">
        <f t="shared" si="0"/>
        <v/>
      </c>
    </row>
    <row r="25" spans="1:9" x14ac:dyDescent="0.3">
      <c r="C25" s="14" t="str">
        <f>IF(A25="","",VLOOKUP(A25,'Listino Prodotti'!$A$1:$B$18,2,0))</f>
        <v/>
      </c>
      <c r="I25" s="15" t="str">
        <f t="shared" si="0"/>
        <v/>
      </c>
    </row>
    <row r="26" spans="1:9" x14ac:dyDescent="0.3">
      <c r="C26" s="14" t="str">
        <f>IF(A26="","",VLOOKUP(A26,'Listino Prodotti'!$A$1:$B$18,2,0))</f>
        <v/>
      </c>
      <c r="I26" s="15" t="str">
        <f t="shared" si="0"/>
        <v/>
      </c>
    </row>
    <row r="27" spans="1:9" x14ac:dyDescent="0.3">
      <c r="C27" s="14" t="str">
        <f>IF(A27="","",VLOOKUP(A27,'Listino Prodotti'!$A$1:$B$18,2,0))</f>
        <v/>
      </c>
      <c r="I27" s="15" t="str">
        <f t="shared" si="0"/>
        <v/>
      </c>
    </row>
    <row r="28" spans="1:9" x14ac:dyDescent="0.3">
      <c r="C28" s="14" t="str">
        <f>IF(A28="","",VLOOKUP(A28,'Listino Prodotti'!$A$1:$B$18,2,0))</f>
        <v/>
      </c>
      <c r="I28" s="15" t="str">
        <f t="shared" si="0"/>
        <v/>
      </c>
    </row>
    <row r="29" spans="1:9" x14ac:dyDescent="0.3">
      <c r="C29" s="14" t="str">
        <f>IF(A29="","",VLOOKUP(A29,'Listino Prodotti'!$A$1:$B$18,2,0))</f>
        <v/>
      </c>
      <c r="I29" s="15" t="str">
        <f t="shared" si="0"/>
        <v/>
      </c>
    </row>
    <row r="30" spans="1:9" x14ac:dyDescent="0.3">
      <c r="C30" s="14" t="str">
        <f>IF(A30="","",VLOOKUP(A30,'Listino Prodotti'!$A$1:$B$18,2,0))</f>
        <v/>
      </c>
      <c r="I30" s="15" t="str">
        <f t="shared" si="0"/>
        <v/>
      </c>
    </row>
    <row r="31" spans="1:9" x14ac:dyDescent="0.3">
      <c r="A31" s="2"/>
      <c r="B31" s="2"/>
      <c r="C31" s="18" t="str">
        <f>IF(A31="","",VLOOKUP(A31,'Listino Prodotti'!$A$1:$B$18,2,0))</f>
        <v/>
      </c>
      <c r="D31" s="2"/>
      <c r="E31" s="2"/>
      <c r="F31" s="2"/>
      <c r="G31" s="2"/>
      <c r="H31" s="2"/>
      <c r="I31" s="18" t="str">
        <f t="shared" si="0"/>
        <v/>
      </c>
    </row>
    <row r="33" spans="6:9" x14ac:dyDescent="0.3">
      <c r="F33" s="3" t="s">
        <v>25</v>
      </c>
      <c r="I33" s="15">
        <f>SUM(I16:I31)</f>
        <v>6620</v>
      </c>
    </row>
    <row r="34" spans="6:9" x14ac:dyDescent="0.3">
      <c r="F34" s="1" t="s">
        <v>28</v>
      </c>
      <c r="I34" s="15">
        <f>I33*22%</f>
        <v>1456.4</v>
      </c>
    </row>
    <row r="36" spans="6:9" x14ac:dyDescent="0.3">
      <c r="F36" s="16" t="s">
        <v>29</v>
      </c>
      <c r="G36" s="16"/>
      <c r="H36" s="16"/>
      <c r="I36" s="17">
        <f>SUM(I33:I34)</f>
        <v>8076.4</v>
      </c>
    </row>
  </sheetData>
  <mergeCells count="3">
    <mergeCell ref="A7:I7"/>
    <mergeCell ref="A9:I9"/>
    <mergeCell ref="A13:I13"/>
  </mergeCells>
  <pageMargins left="0.7" right="0.7" top="0.75" bottom="0.75" header="0.3" footer="0.3"/>
  <pageSetup paperSize="9" scale="96" orientation="portrait" r:id="rId1"/>
  <headerFooter>
    <oddFooter>&amp;C&amp;"-,Corsivo grassetto"&amp;12Grafica e Formazione di Francesca Gallesio&amp;"-,Normale"&amp;11
P. Iva: 102 444 200 13 • info@graficaeformazione.com • graficaeformazione.com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'Listino Prodotti'!$A$2:$A$18</xm:f>
          </x14:formula1>
          <xm:sqref>A16:A31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zoomScale="130" zoomScaleNormal="130" workbookViewId="0">
      <selection activeCell="G20" sqref="G20"/>
    </sheetView>
  </sheetViews>
  <sheetFormatPr defaultRowHeight="18.75" x14ac:dyDescent="0.3"/>
  <cols>
    <col min="1" max="2" width="9.140625" style="1"/>
    <col min="3" max="3" width="12.85546875" style="1" bestFit="1" customWidth="1"/>
    <col min="4" max="8" width="9.140625" style="1"/>
    <col min="9" max="9" width="13.5703125" style="1" customWidth="1"/>
    <col min="10" max="16384" width="9.140625" style="1"/>
  </cols>
  <sheetData>
    <row r="3" spans="1:11" ht="28.5" x14ac:dyDescent="0.3">
      <c r="E3" s="6"/>
      <c r="F3" s="6"/>
      <c r="G3" s="6"/>
      <c r="H3" s="6"/>
      <c r="I3" s="7" t="s">
        <v>22</v>
      </c>
      <c r="J3" s="5"/>
      <c r="K3" s="5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</row>
    <row r="7" spans="1:11" ht="21" x14ac:dyDescent="0.35">
      <c r="A7" s="19" t="s">
        <v>26</v>
      </c>
      <c r="B7" s="19"/>
      <c r="C7" s="19"/>
      <c r="D7" s="19"/>
      <c r="E7" s="19"/>
      <c r="F7" s="19"/>
      <c r="G7" s="19"/>
      <c r="H7" s="19"/>
      <c r="I7" s="19"/>
    </row>
    <row r="9" spans="1:11" x14ac:dyDescent="0.3">
      <c r="A9" s="20" t="s">
        <v>39</v>
      </c>
      <c r="B9" s="20"/>
      <c r="C9" s="20"/>
      <c r="D9" s="20"/>
      <c r="E9" s="20"/>
      <c r="F9" s="20"/>
      <c r="G9" s="20"/>
      <c r="H9" s="20"/>
      <c r="I9" s="20"/>
    </row>
    <row r="10" spans="1:11" x14ac:dyDescent="0.3">
      <c r="A10" s="1" t="s">
        <v>40</v>
      </c>
      <c r="F10" s="1" t="s">
        <v>20</v>
      </c>
      <c r="I10" s="4">
        <v>44887</v>
      </c>
    </row>
    <row r="11" spans="1:11" x14ac:dyDescent="0.3">
      <c r="A11" s="1" t="s">
        <v>41</v>
      </c>
      <c r="F11" s="1" t="s">
        <v>21</v>
      </c>
      <c r="I11" s="4">
        <f>I10+60</f>
        <v>44947</v>
      </c>
    </row>
    <row r="13" spans="1:11" ht="21" x14ac:dyDescent="0.35">
      <c r="A13" s="21" t="s">
        <v>42</v>
      </c>
      <c r="B13" s="21"/>
      <c r="C13" s="21"/>
      <c r="D13" s="21"/>
      <c r="E13" s="21"/>
      <c r="F13" s="21"/>
      <c r="G13" s="21"/>
      <c r="H13" s="21"/>
      <c r="I13" s="21"/>
    </row>
    <row r="15" spans="1:11" x14ac:dyDescent="0.3">
      <c r="A15" s="3" t="s">
        <v>0</v>
      </c>
      <c r="B15" s="3"/>
      <c r="C15" s="3" t="s">
        <v>23</v>
      </c>
      <c r="F15" s="3" t="s">
        <v>24</v>
      </c>
      <c r="G15" s="3"/>
      <c r="H15" s="3"/>
      <c r="I15" s="3" t="s">
        <v>25</v>
      </c>
    </row>
    <row r="16" spans="1:11" x14ac:dyDescent="0.3">
      <c r="C16" s="14" t="str">
        <f>IF(A16="","",VLOOKUP(A16,'Listino Prodotti'!$A$1:$B$18,2,0))</f>
        <v/>
      </c>
      <c r="I16" s="15" t="str">
        <f>IF(F16="","",C16*F16)</f>
        <v/>
      </c>
    </row>
    <row r="17" spans="1:9" x14ac:dyDescent="0.3">
      <c r="C17" s="14" t="str">
        <f>IF(A17="","",VLOOKUP(A17,'Listino Prodotti'!$A$1:$B$18,2,0))</f>
        <v/>
      </c>
      <c r="I17" s="15" t="str">
        <f t="shared" ref="I17:I31" si="0">IF(F17="","",C17*F17)</f>
        <v/>
      </c>
    </row>
    <row r="18" spans="1:9" x14ac:dyDescent="0.3">
      <c r="C18" s="14" t="str">
        <f>IF(A18="","",VLOOKUP(A18,'Listino Prodotti'!$A$1:$B$18,2,0))</f>
        <v/>
      </c>
      <c r="I18" s="15" t="str">
        <f t="shared" si="0"/>
        <v/>
      </c>
    </row>
    <row r="19" spans="1:9" x14ac:dyDescent="0.3">
      <c r="C19" s="14" t="str">
        <f>IF(A19="","",VLOOKUP(A19,'Listino Prodotti'!$A$1:$B$18,2,0))</f>
        <v/>
      </c>
      <c r="I19" s="15" t="str">
        <f t="shared" si="0"/>
        <v/>
      </c>
    </row>
    <row r="20" spans="1:9" x14ac:dyDescent="0.3">
      <c r="C20" s="14" t="str">
        <f>IF(A20="","",VLOOKUP(A20,'Listino Prodotti'!$A$1:$B$18,2,0))</f>
        <v/>
      </c>
      <c r="I20" s="15" t="str">
        <f t="shared" si="0"/>
        <v/>
      </c>
    </row>
    <row r="21" spans="1:9" x14ac:dyDescent="0.3">
      <c r="C21" s="14" t="str">
        <f>IF(A21="","",VLOOKUP(A21,'Listino Prodotti'!$A$1:$B$18,2,0))</f>
        <v/>
      </c>
      <c r="I21" s="15" t="str">
        <f t="shared" si="0"/>
        <v/>
      </c>
    </row>
    <row r="22" spans="1:9" x14ac:dyDescent="0.3">
      <c r="C22" s="14" t="str">
        <f>IF(A22="","",VLOOKUP(A22,'Listino Prodotti'!$A$1:$B$18,2,0))</f>
        <v/>
      </c>
      <c r="I22" s="15" t="str">
        <f t="shared" si="0"/>
        <v/>
      </c>
    </row>
    <row r="23" spans="1:9" x14ac:dyDescent="0.3">
      <c r="C23" s="14" t="str">
        <f>IF(A23="","",VLOOKUP(A23,'Listino Prodotti'!$A$1:$B$18,2,0))</f>
        <v/>
      </c>
      <c r="I23" s="15" t="str">
        <f t="shared" si="0"/>
        <v/>
      </c>
    </row>
    <row r="24" spans="1:9" x14ac:dyDescent="0.3">
      <c r="C24" s="14" t="str">
        <f>IF(A24="","",VLOOKUP(A24,'Listino Prodotti'!$A$1:$B$18,2,0))</f>
        <v/>
      </c>
      <c r="I24" s="15" t="str">
        <f t="shared" si="0"/>
        <v/>
      </c>
    </row>
    <row r="25" spans="1:9" x14ac:dyDescent="0.3">
      <c r="C25" s="14" t="str">
        <f>IF(A25="","",VLOOKUP(A25,'Listino Prodotti'!$A$1:$B$18,2,0))</f>
        <v/>
      </c>
      <c r="I25" s="15" t="str">
        <f t="shared" si="0"/>
        <v/>
      </c>
    </row>
    <row r="26" spans="1:9" x14ac:dyDescent="0.3">
      <c r="C26" s="14" t="str">
        <f>IF(A26="","",VLOOKUP(A26,'Listino Prodotti'!$A$1:$B$18,2,0))</f>
        <v/>
      </c>
      <c r="I26" s="15" t="str">
        <f t="shared" si="0"/>
        <v/>
      </c>
    </row>
    <row r="27" spans="1:9" x14ac:dyDescent="0.3">
      <c r="C27" s="14" t="str">
        <f>IF(A27="","",VLOOKUP(A27,'Listino Prodotti'!$A$1:$B$18,2,0))</f>
        <v/>
      </c>
      <c r="I27" s="15" t="str">
        <f t="shared" si="0"/>
        <v/>
      </c>
    </row>
    <row r="28" spans="1:9" x14ac:dyDescent="0.3">
      <c r="C28" s="14" t="str">
        <f>IF(A28="","",VLOOKUP(A28,'Listino Prodotti'!$A$1:$B$18,2,0))</f>
        <v/>
      </c>
      <c r="I28" s="15" t="str">
        <f t="shared" si="0"/>
        <v/>
      </c>
    </row>
    <row r="29" spans="1:9" x14ac:dyDescent="0.3">
      <c r="C29" s="14" t="str">
        <f>IF(A29="","",VLOOKUP(A29,'Listino Prodotti'!$A$1:$B$18,2,0))</f>
        <v/>
      </c>
      <c r="I29" s="15" t="str">
        <f t="shared" si="0"/>
        <v/>
      </c>
    </row>
    <row r="30" spans="1:9" x14ac:dyDescent="0.3">
      <c r="C30" s="14" t="str">
        <f>IF(A30="","",VLOOKUP(A30,'Listino Prodotti'!$A$1:$B$18,2,0))</f>
        <v/>
      </c>
      <c r="I30" s="15" t="str">
        <f t="shared" si="0"/>
        <v/>
      </c>
    </row>
    <row r="31" spans="1:9" x14ac:dyDescent="0.3">
      <c r="A31" s="2"/>
      <c r="B31" s="2"/>
      <c r="C31" s="18" t="str">
        <f>IF(A31="","",VLOOKUP(A31,'Listino Prodotti'!$A$1:$B$18,2,0))</f>
        <v/>
      </c>
      <c r="D31" s="2"/>
      <c r="E31" s="2"/>
      <c r="F31" s="2"/>
      <c r="G31" s="2"/>
      <c r="H31" s="2"/>
      <c r="I31" s="18" t="str">
        <f t="shared" si="0"/>
        <v/>
      </c>
    </row>
    <row r="33" spans="6:9" x14ac:dyDescent="0.3">
      <c r="F33" s="3" t="s">
        <v>25</v>
      </c>
      <c r="I33" s="15">
        <f>SUM(I16:I31)</f>
        <v>0</v>
      </c>
    </row>
    <row r="34" spans="6:9" x14ac:dyDescent="0.3">
      <c r="F34" s="1" t="s">
        <v>28</v>
      </c>
      <c r="I34" s="15">
        <f>I33*22%</f>
        <v>0</v>
      </c>
    </row>
    <row r="36" spans="6:9" x14ac:dyDescent="0.3">
      <c r="F36" s="16" t="s">
        <v>29</v>
      </c>
      <c r="G36" s="16"/>
      <c r="H36" s="16"/>
      <c r="I36" s="17">
        <f>SUM(I33:I34)</f>
        <v>0</v>
      </c>
    </row>
  </sheetData>
  <mergeCells count="3">
    <mergeCell ref="A7:I7"/>
    <mergeCell ref="A9:I9"/>
    <mergeCell ref="A13:I13"/>
  </mergeCells>
  <pageMargins left="0.7" right="0.7" top="0.75" bottom="0.75" header="0.3" footer="0.3"/>
  <pageSetup paperSize="9" scale="96" orientation="portrait" r:id="rId1"/>
  <headerFooter>
    <oddFooter>&amp;C&amp;"-,Corsivo grassetto"&amp;12Grafica e Formazione di Francesca Gallesio&amp;"-,Normale"&amp;11
P. Iva: 102 444 200 13 • info@graficaeformazione.com • graficaeformazione.com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'Listino Prodotti'!$A$2:$A$18</xm:f>
          </x14:formula1>
          <xm:sqref>A16:A31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zoomScale="130" zoomScaleNormal="130" workbookViewId="0">
      <selection activeCell="C22" sqref="C22"/>
    </sheetView>
  </sheetViews>
  <sheetFormatPr defaultRowHeight="18.75" x14ac:dyDescent="0.3"/>
  <cols>
    <col min="1" max="2" width="9.140625" style="1"/>
    <col min="3" max="3" width="12.85546875" style="1" bestFit="1" customWidth="1"/>
    <col min="4" max="8" width="9.140625" style="1"/>
    <col min="9" max="9" width="13.5703125" style="1" customWidth="1"/>
    <col min="10" max="16384" width="9.140625" style="1"/>
  </cols>
  <sheetData>
    <row r="3" spans="1:11" ht="28.5" x14ac:dyDescent="0.3">
      <c r="E3" s="6"/>
      <c r="F3" s="6"/>
      <c r="G3" s="6"/>
      <c r="H3" s="6"/>
      <c r="I3" s="7" t="s">
        <v>22</v>
      </c>
      <c r="J3" s="5"/>
      <c r="K3" s="5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</row>
    <row r="7" spans="1:11" ht="21" x14ac:dyDescent="0.35">
      <c r="A7" s="19" t="s">
        <v>26</v>
      </c>
      <c r="B7" s="19"/>
      <c r="C7" s="19"/>
      <c r="D7" s="19"/>
      <c r="E7" s="19"/>
      <c r="F7" s="19"/>
      <c r="G7" s="19"/>
      <c r="H7" s="19"/>
      <c r="I7" s="19"/>
    </row>
    <row r="9" spans="1:11" x14ac:dyDescent="0.3">
      <c r="A9" s="20" t="s">
        <v>30</v>
      </c>
      <c r="B9" s="20"/>
      <c r="C9" s="20"/>
      <c r="D9" s="20"/>
      <c r="E9" s="20"/>
      <c r="F9" s="20"/>
      <c r="G9" s="20"/>
      <c r="H9" s="20"/>
      <c r="I9" s="20"/>
    </row>
    <row r="10" spans="1:11" x14ac:dyDescent="0.3">
      <c r="A10" s="1" t="s">
        <v>31</v>
      </c>
      <c r="F10" s="1" t="s">
        <v>20</v>
      </c>
      <c r="I10" s="4">
        <v>44887</v>
      </c>
    </row>
    <row r="11" spans="1:11" x14ac:dyDescent="0.3">
      <c r="A11" s="1" t="s">
        <v>32</v>
      </c>
      <c r="F11" s="1" t="s">
        <v>21</v>
      </c>
      <c r="I11" s="4">
        <f>I10+60</f>
        <v>44947</v>
      </c>
    </row>
    <row r="13" spans="1:11" ht="21" x14ac:dyDescent="0.35">
      <c r="A13" s="21" t="s">
        <v>12</v>
      </c>
      <c r="B13" s="21"/>
      <c r="C13" s="21"/>
      <c r="D13" s="21"/>
      <c r="E13" s="21"/>
      <c r="F13" s="21"/>
      <c r="G13" s="21"/>
      <c r="H13" s="21"/>
      <c r="I13" s="21"/>
    </row>
    <row r="15" spans="1:11" x14ac:dyDescent="0.3">
      <c r="A15" s="3" t="s">
        <v>0</v>
      </c>
      <c r="B15" s="3"/>
      <c r="C15" s="3" t="s">
        <v>23</v>
      </c>
      <c r="F15" s="3" t="s">
        <v>24</v>
      </c>
      <c r="G15" s="3"/>
      <c r="H15" s="3"/>
      <c r="I15" s="3" t="s">
        <v>25</v>
      </c>
    </row>
    <row r="16" spans="1:11" x14ac:dyDescent="0.3">
      <c r="A16" s="1" t="s">
        <v>6</v>
      </c>
      <c r="C16" s="14">
        <f>IF(A16="","",VLOOKUP(A16,'Listino Prodotti'!$A$1:$B$18,2,0))</f>
        <v>100</v>
      </c>
      <c r="F16" s="1">
        <v>5</v>
      </c>
      <c r="I16" s="15">
        <f>IF(F16="","",C16*F16)</f>
        <v>500</v>
      </c>
    </row>
    <row r="17" spans="1:9" x14ac:dyDescent="0.3">
      <c r="A17" s="1" t="s">
        <v>3</v>
      </c>
      <c r="C17" s="14">
        <f>IF(A17="","",VLOOKUP(A17,'Listino Prodotti'!$A$1:$B$18,2,0))</f>
        <v>30</v>
      </c>
      <c r="F17" s="1">
        <v>2</v>
      </c>
      <c r="I17" s="15">
        <f t="shared" ref="I17:I31" si="0">IF(F17="","",C17*F17)</f>
        <v>60</v>
      </c>
    </row>
    <row r="18" spans="1:9" x14ac:dyDescent="0.3">
      <c r="A18" s="1" t="s">
        <v>17</v>
      </c>
      <c r="C18" s="14">
        <f>IF(A18="","",VLOOKUP(A18,'Listino Prodotti'!$A$1:$B$18,2,0))</f>
        <v>5</v>
      </c>
      <c r="F18" s="1">
        <v>20</v>
      </c>
      <c r="I18" s="15">
        <f t="shared" si="0"/>
        <v>100</v>
      </c>
    </row>
    <row r="19" spans="1:9" x14ac:dyDescent="0.3">
      <c r="A19" s="1" t="s">
        <v>38</v>
      </c>
      <c r="C19" s="14">
        <f>IF(A19="","",VLOOKUP(A19,'Listino Prodotti'!$A$1:$B$18,2,0))</f>
        <v>9</v>
      </c>
      <c r="F19" s="1">
        <v>3</v>
      </c>
      <c r="I19" s="15">
        <f t="shared" si="0"/>
        <v>27</v>
      </c>
    </row>
    <row r="20" spans="1:9" x14ac:dyDescent="0.3">
      <c r="C20" s="14" t="str">
        <f>IF(A20="","",VLOOKUP(A20,'Listino Prodotti'!$A$1:$B$18,2,0))</f>
        <v/>
      </c>
      <c r="I20" s="15" t="str">
        <f t="shared" si="0"/>
        <v/>
      </c>
    </row>
    <row r="21" spans="1:9" x14ac:dyDescent="0.3">
      <c r="C21" s="14" t="str">
        <f>IF(A21="","",VLOOKUP(A21,'Listino Prodotti'!$A$1:$B$18,2,0))</f>
        <v/>
      </c>
      <c r="I21" s="15" t="str">
        <f t="shared" si="0"/>
        <v/>
      </c>
    </row>
    <row r="22" spans="1:9" x14ac:dyDescent="0.3">
      <c r="C22" s="14" t="str">
        <f>IF(A22="","",VLOOKUP(A22,'Listino Prodotti'!$A$1:$B$18,2,0))</f>
        <v/>
      </c>
      <c r="I22" s="15" t="str">
        <f t="shared" si="0"/>
        <v/>
      </c>
    </row>
    <row r="23" spans="1:9" x14ac:dyDescent="0.3">
      <c r="C23" s="14" t="str">
        <f>IF(A23="","",VLOOKUP(A23,'Listino Prodotti'!$A$1:$B$18,2,0))</f>
        <v/>
      </c>
      <c r="I23" s="15" t="str">
        <f t="shared" si="0"/>
        <v/>
      </c>
    </row>
    <row r="24" spans="1:9" x14ac:dyDescent="0.3">
      <c r="C24" s="14" t="str">
        <f>IF(A24="","",VLOOKUP(A24,'Listino Prodotti'!$A$1:$B$18,2,0))</f>
        <v/>
      </c>
      <c r="I24" s="15" t="str">
        <f t="shared" si="0"/>
        <v/>
      </c>
    </row>
    <row r="25" spans="1:9" x14ac:dyDescent="0.3">
      <c r="C25" s="14" t="str">
        <f>IF(A25="","",VLOOKUP(A25,'Listino Prodotti'!$A$1:$B$18,2,0))</f>
        <v/>
      </c>
      <c r="I25" s="15" t="str">
        <f t="shared" si="0"/>
        <v/>
      </c>
    </row>
    <row r="26" spans="1:9" x14ac:dyDescent="0.3">
      <c r="C26" s="14" t="str">
        <f>IF(A26="","",VLOOKUP(A26,'Listino Prodotti'!$A$1:$B$18,2,0))</f>
        <v/>
      </c>
      <c r="I26" s="15" t="str">
        <f t="shared" si="0"/>
        <v/>
      </c>
    </row>
    <row r="27" spans="1:9" x14ac:dyDescent="0.3">
      <c r="C27" s="14" t="str">
        <f>IF(A27="","",VLOOKUP(A27,'Listino Prodotti'!$A$1:$B$18,2,0))</f>
        <v/>
      </c>
      <c r="I27" s="15" t="str">
        <f t="shared" si="0"/>
        <v/>
      </c>
    </row>
    <row r="28" spans="1:9" x14ac:dyDescent="0.3">
      <c r="C28" s="14" t="str">
        <f>IF(A28="","",VLOOKUP(A28,'Listino Prodotti'!$A$1:$B$18,2,0))</f>
        <v/>
      </c>
      <c r="I28" s="15" t="str">
        <f t="shared" si="0"/>
        <v/>
      </c>
    </row>
    <row r="29" spans="1:9" x14ac:dyDescent="0.3">
      <c r="C29" s="14" t="str">
        <f>IF(A29="","",VLOOKUP(A29,'Listino Prodotti'!$A$1:$B$18,2,0))</f>
        <v/>
      </c>
      <c r="I29" s="15" t="str">
        <f t="shared" si="0"/>
        <v/>
      </c>
    </row>
    <row r="30" spans="1:9" x14ac:dyDescent="0.3">
      <c r="C30" s="14" t="str">
        <f>IF(A30="","",VLOOKUP(A30,'Listino Prodotti'!$A$1:$B$18,2,0))</f>
        <v/>
      </c>
      <c r="I30" s="15" t="str">
        <f t="shared" si="0"/>
        <v/>
      </c>
    </row>
    <row r="31" spans="1:9" x14ac:dyDescent="0.3">
      <c r="A31" s="2"/>
      <c r="B31" s="2"/>
      <c r="C31" s="18" t="str">
        <f>IF(A31="","",VLOOKUP(A31,'Listino Prodotti'!$A$1:$B$18,2,0))</f>
        <v/>
      </c>
      <c r="D31" s="2"/>
      <c r="E31" s="2"/>
      <c r="F31" s="2"/>
      <c r="G31" s="2"/>
      <c r="H31" s="2"/>
      <c r="I31" s="18" t="str">
        <f t="shared" si="0"/>
        <v/>
      </c>
    </row>
    <row r="33" spans="6:9" x14ac:dyDescent="0.3">
      <c r="F33" s="3" t="s">
        <v>25</v>
      </c>
      <c r="I33" s="15">
        <f>SUM(I16:I31)</f>
        <v>687</v>
      </c>
    </row>
    <row r="34" spans="6:9" x14ac:dyDescent="0.3">
      <c r="F34" s="1" t="s">
        <v>28</v>
      </c>
      <c r="I34" s="15">
        <f>I33*22%</f>
        <v>151.14000000000001</v>
      </c>
    </row>
    <row r="36" spans="6:9" x14ac:dyDescent="0.3">
      <c r="F36" s="16" t="s">
        <v>29</v>
      </c>
      <c r="G36" s="16"/>
      <c r="H36" s="16"/>
      <c r="I36" s="17">
        <f>SUM(I33:I34)</f>
        <v>838.14</v>
      </c>
    </row>
  </sheetData>
  <mergeCells count="3">
    <mergeCell ref="A7:I7"/>
    <mergeCell ref="A9:I9"/>
    <mergeCell ref="A13:I13"/>
  </mergeCells>
  <pageMargins left="0.7" right="0.7" top="0.75" bottom="0.75" header="0.3" footer="0.3"/>
  <pageSetup paperSize="9" scale="96" orientation="portrait" r:id="rId1"/>
  <headerFooter>
    <oddFooter>&amp;C&amp;"-,Corsivo grassetto"&amp;12Grafica e Formazione di Francesca Gallesio&amp;"-,Normale"&amp;11
P. Iva: 102 444 200 13 • info@graficaeformazione.com • graficaeformazione.com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'Listino Prodotti'!$A$2:$A$18</xm:f>
          </x14:formula1>
          <xm:sqref>A16:A31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zoomScale="80" zoomScaleNormal="80" workbookViewId="0">
      <selection activeCell="I11" sqref="I11"/>
    </sheetView>
  </sheetViews>
  <sheetFormatPr defaultRowHeight="18.75" x14ac:dyDescent="0.3"/>
  <cols>
    <col min="1" max="2" width="9.140625" style="1"/>
    <col min="3" max="3" width="12.85546875" style="1" bestFit="1" customWidth="1"/>
    <col min="4" max="8" width="9.140625" style="1"/>
    <col min="9" max="9" width="13.5703125" style="1" customWidth="1"/>
    <col min="10" max="16384" width="9.140625" style="1"/>
  </cols>
  <sheetData>
    <row r="3" spans="1:11" ht="28.5" x14ac:dyDescent="0.3">
      <c r="E3" s="6"/>
      <c r="F3" s="6"/>
      <c r="G3" s="6"/>
      <c r="H3" s="6"/>
      <c r="I3" s="7" t="s">
        <v>22</v>
      </c>
      <c r="J3" s="5"/>
      <c r="K3" s="5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</row>
    <row r="7" spans="1:11" ht="21" x14ac:dyDescent="0.35">
      <c r="A7" s="19" t="s">
        <v>26</v>
      </c>
      <c r="B7" s="19"/>
      <c r="C7" s="19"/>
      <c r="D7" s="19"/>
      <c r="E7" s="19"/>
      <c r="F7" s="19"/>
      <c r="G7" s="19"/>
      <c r="H7" s="19"/>
      <c r="I7" s="19"/>
    </row>
    <row r="9" spans="1:11" x14ac:dyDescent="0.3">
      <c r="A9" s="20" t="s">
        <v>34</v>
      </c>
      <c r="B9" s="20"/>
      <c r="C9" s="20"/>
      <c r="D9" s="20"/>
      <c r="E9" s="20"/>
      <c r="F9" s="20"/>
      <c r="G9" s="20"/>
      <c r="H9" s="20"/>
      <c r="I9" s="20"/>
    </row>
    <row r="10" spans="1:11" x14ac:dyDescent="0.3">
      <c r="A10" s="1" t="s">
        <v>35</v>
      </c>
      <c r="F10" s="1" t="s">
        <v>20</v>
      </c>
      <c r="I10" s="4">
        <v>44849</v>
      </c>
    </row>
    <row r="11" spans="1:11" x14ac:dyDescent="0.3">
      <c r="A11" s="1" t="s">
        <v>36</v>
      </c>
      <c r="F11" s="1" t="s">
        <v>21</v>
      </c>
      <c r="I11" s="4">
        <f>I10+60</f>
        <v>44909</v>
      </c>
    </row>
    <row r="13" spans="1:11" ht="21" x14ac:dyDescent="0.35">
      <c r="A13" s="21" t="s">
        <v>37</v>
      </c>
      <c r="B13" s="21"/>
      <c r="C13" s="21"/>
      <c r="D13" s="21"/>
      <c r="E13" s="21"/>
      <c r="F13" s="21"/>
      <c r="G13" s="21"/>
      <c r="H13" s="21"/>
      <c r="I13" s="21"/>
    </row>
    <row r="15" spans="1:11" x14ac:dyDescent="0.3">
      <c r="A15" s="3" t="s">
        <v>0</v>
      </c>
      <c r="B15" s="3"/>
      <c r="C15" s="3" t="s">
        <v>23</v>
      </c>
      <c r="F15" s="3" t="s">
        <v>24</v>
      </c>
      <c r="G15" s="3"/>
      <c r="H15" s="3"/>
      <c r="I15" s="3" t="s">
        <v>25</v>
      </c>
    </row>
    <row r="16" spans="1:11" x14ac:dyDescent="0.3">
      <c r="A16" s="1" t="s">
        <v>6</v>
      </c>
      <c r="C16" s="14">
        <f>IF(A16="","",VLOOKUP(A16,'Listino Prodotti'!$A$1:$B$18,2,0))</f>
        <v>100</v>
      </c>
      <c r="F16" s="1">
        <v>2</v>
      </c>
      <c r="I16" s="15">
        <f>IF(F16="","",C16*F16)</f>
        <v>200</v>
      </c>
    </row>
    <row r="17" spans="1:9" x14ac:dyDescent="0.3">
      <c r="A17" s="1" t="s">
        <v>9</v>
      </c>
      <c r="C17" s="14">
        <f>IF(A17="","",VLOOKUP(A17,'Listino Prodotti'!$A$1:$B$18,2,0))</f>
        <v>30</v>
      </c>
      <c r="F17" s="1">
        <v>1</v>
      </c>
      <c r="I17" s="15">
        <f t="shared" ref="I17:I30" si="0">IF(F17="","",C17*F17)</f>
        <v>30</v>
      </c>
    </row>
    <row r="18" spans="1:9" x14ac:dyDescent="0.3">
      <c r="C18" s="14" t="str">
        <f>IF(A18="","",VLOOKUP(A18,'Listino Prodotti'!$A$1:$B$18,2,0))</f>
        <v/>
      </c>
      <c r="I18" s="15" t="str">
        <f t="shared" si="0"/>
        <v/>
      </c>
    </row>
    <row r="19" spans="1:9" x14ac:dyDescent="0.3">
      <c r="C19" s="14" t="str">
        <f>IF(A19="","",VLOOKUP(A19,'Listino Prodotti'!$A$1:$B$18,2,0))</f>
        <v/>
      </c>
      <c r="I19" s="15" t="str">
        <f t="shared" si="0"/>
        <v/>
      </c>
    </row>
    <row r="20" spans="1:9" x14ac:dyDescent="0.3">
      <c r="C20" s="14" t="str">
        <f>IF(A20="","",VLOOKUP(A20,'Listino Prodotti'!$A$1:$B$18,2,0))</f>
        <v/>
      </c>
      <c r="I20" s="15" t="str">
        <f t="shared" si="0"/>
        <v/>
      </c>
    </row>
    <row r="21" spans="1:9" x14ac:dyDescent="0.3">
      <c r="C21" s="14" t="str">
        <f>IF(A21="","",VLOOKUP(A21,'Listino Prodotti'!$A$1:$B$18,2,0))</f>
        <v/>
      </c>
      <c r="I21" s="15" t="str">
        <f t="shared" si="0"/>
        <v/>
      </c>
    </row>
    <row r="22" spans="1:9" x14ac:dyDescent="0.3">
      <c r="C22" s="14" t="str">
        <f>IF(A22="","",VLOOKUP(A22,'Listino Prodotti'!$A$1:$B$18,2,0))</f>
        <v/>
      </c>
      <c r="I22" s="15" t="str">
        <f t="shared" si="0"/>
        <v/>
      </c>
    </row>
    <row r="23" spans="1:9" x14ac:dyDescent="0.3">
      <c r="C23" s="14" t="str">
        <f>IF(A23="","",VLOOKUP(A23,'Listino Prodotti'!$A$1:$B$18,2,0))</f>
        <v/>
      </c>
      <c r="I23" s="15" t="str">
        <f t="shared" si="0"/>
        <v/>
      </c>
    </row>
    <row r="24" spans="1:9" x14ac:dyDescent="0.3">
      <c r="C24" s="14" t="str">
        <f>IF(A24="","",VLOOKUP(A24,'Listino Prodotti'!$A$1:$B$18,2,0))</f>
        <v/>
      </c>
      <c r="I24" s="15" t="str">
        <f t="shared" si="0"/>
        <v/>
      </c>
    </row>
    <row r="25" spans="1:9" x14ac:dyDescent="0.3">
      <c r="C25" s="14" t="str">
        <f>IF(A25="","",VLOOKUP(A25,'Listino Prodotti'!$A$1:$B$18,2,0))</f>
        <v/>
      </c>
      <c r="I25" s="15" t="str">
        <f t="shared" si="0"/>
        <v/>
      </c>
    </row>
    <row r="26" spans="1:9" x14ac:dyDescent="0.3">
      <c r="C26" s="14" t="str">
        <f>IF(A26="","",VLOOKUP(A26,'Listino Prodotti'!$A$1:$B$18,2,0))</f>
        <v/>
      </c>
      <c r="I26" s="15" t="str">
        <f t="shared" si="0"/>
        <v/>
      </c>
    </row>
    <row r="27" spans="1:9" x14ac:dyDescent="0.3">
      <c r="C27" s="14" t="str">
        <f>IF(A27="","",VLOOKUP(A27,'Listino Prodotti'!$A$1:$B$18,2,0))</f>
        <v/>
      </c>
      <c r="I27" s="15" t="str">
        <f t="shared" si="0"/>
        <v/>
      </c>
    </row>
    <row r="28" spans="1:9" x14ac:dyDescent="0.3">
      <c r="C28" s="14" t="str">
        <f>IF(A28="","",VLOOKUP(A28,'Listino Prodotti'!$A$1:$B$18,2,0))</f>
        <v/>
      </c>
      <c r="I28" s="15" t="str">
        <f t="shared" si="0"/>
        <v/>
      </c>
    </row>
    <row r="29" spans="1:9" x14ac:dyDescent="0.3">
      <c r="C29" s="14" t="str">
        <f>IF(A29="","",VLOOKUP(A29,'Listino Prodotti'!$A$1:$B$18,2,0))</f>
        <v/>
      </c>
      <c r="I29" s="15" t="str">
        <f t="shared" si="0"/>
        <v/>
      </c>
    </row>
    <row r="30" spans="1:9" x14ac:dyDescent="0.3">
      <c r="C30" s="14" t="str">
        <f>IF(A30="","",VLOOKUP(A30,'Listino Prodotti'!$A$1:$B$18,2,0))</f>
        <v/>
      </c>
      <c r="I30" s="15" t="str">
        <f t="shared" si="0"/>
        <v/>
      </c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18"/>
    </row>
    <row r="33" spans="6:9" x14ac:dyDescent="0.3">
      <c r="F33" s="3" t="s">
        <v>25</v>
      </c>
      <c r="I33" s="15">
        <f>SUM(I16:I30)</f>
        <v>230</v>
      </c>
    </row>
    <row r="34" spans="6:9" x14ac:dyDescent="0.3">
      <c r="F34" s="1" t="s">
        <v>28</v>
      </c>
      <c r="I34" s="15">
        <f>I33*22%</f>
        <v>50.6</v>
      </c>
    </row>
    <row r="36" spans="6:9" x14ac:dyDescent="0.3">
      <c r="F36" s="16" t="s">
        <v>29</v>
      </c>
      <c r="G36" s="16"/>
      <c r="H36" s="16"/>
      <c r="I36" s="17">
        <f>I33+I34</f>
        <v>280.60000000000002</v>
      </c>
    </row>
  </sheetData>
  <mergeCells count="3">
    <mergeCell ref="A7:I7"/>
    <mergeCell ref="A9:I9"/>
    <mergeCell ref="A13:I13"/>
  </mergeCells>
  <pageMargins left="0.7" right="0.7" top="0.75" bottom="0.75" header="0.3" footer="0.3"/>
  <pageSetup paperSize="9" scale="96" orientation="portrait" r:id="rId1"/>
  <headerFooter>
    <oddFooter>&amp;C&amp;"-,Corsivo grassetto"&amp;12Grafica e Formazione di Francesca Gallesio&amp;"-,Normale"&amp;11
P. Iva: 102 444 200 13 • info@graficaeformazione.com • graficaeformazione.com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'Listino Prodotti'!$A$2:$A$18</xm:f>
          </x14:formula1>
          <xm:sqref>A16:A30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zoomScale="80" zoomScaleNormal="80" workbookViewId="0">
      <selection activeCell="I11" sqref="I11"/>
    </sheetView>
  </sheetViews>
  <sheetFormatPr defaultRowHeight="18.75" x14ac:dyDescent="0.3"/>
  <cols>
    <col min="1" max="2" width="9.140625" style="1"/>
    <col min="3" max="3" width="12.85546875" style="1" bestFit="1" customWidth="1"/>
    <col min="4" max="8" width="9.140625" style="1"/>
    <col min="9" max="9" width="13.5703125" style="1" customWidth="1"/>
    <col min="10" max="16384" width="9.140625" style="1"/>
  </cols>
  <sheetData>
    <row r="3" spans="1:11" ht="28.5" x14ac:dyDescent="0.3">
      <c r="E3" s="6"/>
      <c r="F3" s="6"/>
      <c r="G3" s="6"/>
      <c r="H3" s="6"/>
      <c r="I3" s="7" t="s">
        <v>22</v>
      </c>
      <c r="J3" s="5"/>
      <c r="K3" s="5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</row>
    <row r="7" spans="1:11" ht="21" x14ac:dyDescent="0.35">
      <c r="A7" s="19" t="s">
        <v>26</v>
      </c>
      <c r="B7" s="19"/>
      <c r="C7" s="19"/>
      <c r="D7" s="19"/>
      <c r="E7" s="19"/>
      <c r="F7" s="19"/>
      <c r="G7" s="19"/>
      <c r="H7" s="19"/>
      <c r="I7" s="19"/>
    </row>
    <row r="9" spans="1:11" x14ac:dyDescent="0.3">
      <c r="A9" s="20" t="s">
        <v>27</v>
      </c>
      <c r="B9" s="20"/>
      <c r="C9" s="20"/>
      <c r="D9" s="20"/>
      <c r="E9" s="20"/>
      <c r="F9" s="20"/>
      <c r="G9" s="20"/>
      <c r="H9" s="20"/>
      <c r="I9" s="20"/>
    </row>
    <row r="10" spans="1:11" x14ac:dyDescent="0.3">
      <c r="A10" s="1" t="s">
        <v>18</v>
      </c>
      <c r="F10" s="1" t="s">
        <v>20</v>
      </c>
      <c r="I10" s="4">
        <v>44885</v>
      </c>
    </row>
    <row r="11" spans="1:11" x14ac:dyDescent="0.3">
      <c r="A11" s="1" t="s">
        <v>19</v>
      </c>
      <c r="F11" s="1" t="s">
        <v>21</v>
      </c>
      <c r="I11" s="4">
        <f>I10+60</f>
        <v>44945</v>
      </c>
    </row>
    <row r="13" spans="1:11" ht="21" x14ac:dyDescent="0.35">
      <c r="A13" s="21" t="s">
        <v>33</v>
      </c>
      <c r="B13" s="21"/>
      <c r="C13" s="21"/>
      <c r="D13" s="21"/>
      <c r="E13" s="21"/>
      <c r="F13" s="21"/>
      <c r="G13" s="21"/>
      <c r="H13" s="21"/>
      <c r="I13" s="21"/>
    </row>
    <row r="15" spans="1:11" x14ac:dyDescent="0.3">
      <c r="A15" s="3" t="s">
        <v>0</v>
      </c>
      <c r="B15" s="3"/>
      <c r="C15" s="3" t="s">
        <v>23</v>
      </c>
      <c r="F15" s="3" t="s">
        <v>24</v>
      </c>
      <c r="G15" s="3"/>
      <c r="H15" s="3"/>
      <c r="I15" s="3" t="s">
        <v>25</v>
      </c>
    </row>
    <row r="16" spans="1:11" x14ac:dyDescent="0.3">
      <c r="A16" s="1" t="s">
        <v>6</v>
      </c>
      <c r="C16" s="14">
        <f>IF(A16="","",VLOOKUP(A16,'Listino Prodotti'!$A$1:$B$18,2,0))</f>
        <v>100</v>
      </c>
      <c r="F16" s="1">
        <v>1</v>
      </c>
      <c r="I16" s="15">
        <f>IF(F16="","",C16*F16)</f>
        <v>100</v>
      </c>
    </row>
    <row r="17" spans="1:9" x14ac:dyDescent="0.3">
      <c r="A17" s="1" t="s">
        <v>2</v>
      </c>
      <c r="C17" s="14">
        <f>IF(A17="","",VLOOKUP(A17,'Listino Prodotti'!$A$1:$B$18,2,0))</f>
        <v>15</v>
      </c>
      <c r="F17" s="1">
        <v>10</v>
      </c>
      <c r="I17" s="15">
        <f t="shared" ref="I17:I31" si="0">IF(F17="","",C17*F17)</f>
        <v>150</v>
      </c>
    </row>
    <row r="18" spans="1:9" x14ac:dyDescent="0.3">
      <c r="A18" s="1" t="s">
        <v>5</v>
      </c>
      <c r="C18" s="14">
        <f>IF(A18="","",VLOOKUP(A18,'Listino Prodotti'!$A$1:$B$18,2,0))</f>
        <v>1</v>
      </c>
      <c r="F18" s="1">
        <v>20</v>
      </c>
      <c r="I18" s="15">
        <f t="shared" si="0"/>
        <v>20</v>
      </c>
    </row>
    <row r="19" spans="1:9" x14ac:dyDescent="0.3">
      <c r="A19" s="1" t="s">
        <v>15</v>
      </c>
      <c r="C19" s="14">
        <f>IF(A19="","",VLOOKUP(A19,'Listino Prodotti'!$A$1:$B$18,2,0))</f>
        <v>17</v>
      </c>
      <c r="F19" s="1">
        <v>5</v>
      </c>
      <c r="I19" s="15">
        <f t="shared" si="0"/>
        <v>85</v>
      </c>
    </row>
    <row r="20" spans="1:9" x14ac:dyDescent="0.3">
      <c r="A20" s="1" t="s">
        <v>7</v>
      </c>
      <c r="C20" s="14">
        <f>IF(A20="","",VLOOKUP(A20,'Listino Prodotti'!$A$1:$B$18,2,0))</f>
        <v>10</v>
      </c>
      <c r="F20" s="1">
        <v>3</v>
      </c>
      <c r="I20" s="15">
        <f t="shared" si="0"/>
        <v>30</v>
      </c>
    </row>
    <row r="21" spans="1:9" x14ac:dyDescent="0.3">
      <c r="A21" s="1" t="s">
        <v>14</v>
      </c>
      <c r="C21" s="14">
        <f>IF(A21="","",VLOOKUP(A21,'Listino Prodotti'!$A$1:$B$18,2,0))</f>
        <v>30</v>
      </c>
      <c r="F21" s="1">
        <v>2</v>
      </c>
      <c r="I21" s="15">
        <f t="shared" si="0"/>
        <v>60</v>
      </c>
    </row>
    <row r="22" spans="1:9" x14ac:dyDescent="0.3">
      <c r="A22" s="1" t="s">
        <v>16</v>
      </c>
      <c r="C22" s="14">
        <f>IF(A22="","",VLOOKUP(A22,'Listino Prodotti'!$A$1:$B$18,2,0))</f>
        <v>10</v>
      </c>
      <c r="F22" s="1">
        <v>1</v>
      </c>
      <c r="I22" s="15">
        <f t="shared" si="0"/>
        <v>10</v>
      </c>
    </row>
    <row r="23" spans="1:9" x14ac:dyDescent="0.3">
      <c r="A23" s="1" t="s">
        <v>13</v>
      </c>
      <c r="C23" s="14">
        <f>IF(A23="","",VLOOKUP(A23,'Listino Prodotti'!$A$1:$B$18,2,0))</f>
        <v>20</v>
      </c>
      <c r="F23" s="1">
        <v>5</v>
      </c>
      <c r="I23" s="15">
        <f t="shared" si="0"/>
        <v>100</v>
      </c>
    </row>
    <row r="24" spans="1:9" x14ac:dyDescent="0.3">
      <c r="C24" s="14" t="str">
        <f>IF(A24="","",VLOOKUP(A24,'Listino Prodotti'!$A$1:$B$18,2,0))</f>
        <v/>
      </c>
      <c r="I24" s="15" t="str">
        <f t="shared" si="0"/>
        <v/>
      </c>
    </row>
    <row r="25" spans="1:9" x14ac:dyDescent="0.3">
      <c r="C25" s="14" t="str">
        <f>IF(A25="","",VLOOKUP(A25,'Listino Prodotti'!$A$1:$B$18,2,0))</f>
        <v/>
      </c>
      <c r="I25" s="15" t="str">
        <f t="shared" si="0"/>
        <v/>
      </c>
    </row>
    <row r="26" spans="1:9" x14ac:dyDescent="0.3">
      <c r="C26" s="14" t="str">
        <f>IF(A26="","",VLOOKUP(A26,'Listino Prodotti'!$A$1:$B$18,2,0))</f>
        <v/>
      </c>
      <c r="I26" s="15" t="str">
        <f t="shared" si="0"/>
        <v/>
      </c>
    </row>
    <row r="27" spans="1:9" x14ac:dyDescent="0.3">
      <c r="C27" s="14" t="str">
        <f>IF(A27="","",VLOOKUP(A27,'Listino Prodotti'!$A$1:$B$18,2,0))</f>
        <v/>
      </c>
      <c r="I27" s="15" t="str">
        <f t="shared" si="0"/>
        <v/>
      </c>
    </row>
    <row r="28" spans="1:9" x14ac:dyDescent="0.3">
      <c r="C28" s="14" t="str">
        <f>IF(A28="","",VLOOKUP(A28,'Listino Prodotti'!$A$1:$B$18,2,0))</f>
        <v/>
      </c>
      <c r="I28" s="15" t="str">
        <f t="shared" si="0"/>
        <v/>
      </c>
    </row>
    <row r="29" spans="1:9" x14ac:dyDescent="0.3">
      <c r="C29" s="14" t="str">
        <f>IF(A29="","",VLOOKUP(A29,'Listino Prodotti'!$A$1:$B$18,2,0))</f>
        <v/>
      </c>
      <c r="I29" s="15" t="str">
        <f t="shared" si="0"/>
        <v/>
      </c>
    </row>
    <row r="30" spans="1:9" x14ac:dyDescent="0.3">
      <c r="C30" s="14" t="str">
        <f>IF(A30="","",VLOOKUP(A30,'Listino Prodotti'!$A$1:$B$18,2,0))</f>
        <v/>
      </c>
      <c r="I30" s="15" t="str">
        <f t="shared" si="0"/>
        <v/>
      </c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18" t="str">
        <f t="shared" si="0"/>
        <v/>
      </c>
    </row>
    <row r="33" spans="6:9" x14ac:dyDescent="0.3">
      <c r="F33" s="3" t="s">
        <v>25</v>
      </c>
      <c r="I33" s="15">
        <f>SUM(I16:I30)</f>
        <v>555</v>
      </c>
    </row>
    <row r="34" spans="6:9" x14ac:dyDescent="0.3">
      <c r="F34" s="1" t="s">
        <v>28</v>
      </c>
      <c r="I34" s="15">
        <f>I33*22%</f>
        <v>122.1</v>
      </c>
    </row>
    <row r="36" spans="6:9" x14ac:dyDescent="0.3">
      <c r="F36" s="16" t="s">
        <v>29</v>
      </c>
      <c r="G36" s="16"/>
      <c r="H36" s="16"/>
      <c r="I36" s="17">
        <f>I33+I34</f>
        <v>677.1</v>
      </c>
    </row>
  </sheetData>
  <mergeCells count="3">
    <mergeCell ref="A9:I9"/>
    <mergeCell ref="A7:I7"/>
    <mergeCell ref="A13:I13"/>
  </mergeCells>
  <pageMargins left="0.7" right="0.7" top="0.75" bottom="0.75" header="0.3" footer="0.3"/>
  <pageSetup paperSize="9" scale="96" orientation="portrait" r:id="rId1"/>
  <headerFooter>
    <oddFooter>&amp;C&amp;"-,Corsivo grassetto"&amp;12Grafica e Formazione di Francesca Gallesio&amp;"-,Normale"&amp;11
P. Iva: 102 444 200 13 • info@graficaeformazione.com • graficaeformazione.com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'Listino Prodotti'!$A$2:$A$18</xm:f>
          </x14:formula1>
          <xm:sqref>A16:A30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8" sqref="A18"/>
    </sheetView>
  </sheetViews>
  <sheetFormatPr defaultRowHeight="21" x14ac:dyDescent="0.35"/>
  <cols>
    <col min="1" max="1" width="16.140625" style="8" bestFit="1" customWidth="1"/>
    <col min="2" max="2" width="18.140625" style="8" customWidth="1"/>
    <col min="3" max="16384" width="9.140625" style="8"/>
  </cols>
  <sheetData>
    <row r="1" spans="1:2" ht="42.75" thickBot="1" x14ac:dyDescent="0.4">
      <c r="A1" s="13" t="s">
        <v>0</v>
      </c>
      <c r="B1" s="13" t="s">
        <v>23</v>
      </c>
    </row>
    <row r="2" spans="1:2" ht="21.75" thickTop="1" x14ac:dyDescent="0.35">
      <c r="A2" s="11" t="s">
        <v>1</v>
      </c>
      <c r="B2" s="12">
        <v>11</v>
      </c>
    </row>
    <row r="3" spans="1:2" ht="21.75" thickTop="1" x14ac:dyDescent="0.35">
      <c r="A3" s="9" t="s">
        <v>2</v>
      </c>
      <c r="B3" s="10">
        <v>15</v>
      </c>
    </row>
    <row r="4" spans="1:2" x14ac:dyDescent="0.35">
      <c r="A4" s="9" t="s">
        <v>3</v>
      </c>
      <c r="B4" s="10">
        <v>30</v>
      </c>
    </row>
    <row r="5" spans="1:2" x14ac:dyDescent="0.35">
      <c r="A5" s="9" t="s">
        <v>4</v>
      </c>
      <c r="B5" s="10">
        <v>10</v>
      </c>
    </row>
    <row r="6" spans="1:2" x14ac:dyDescent="0.35">
      <c r="A6" s="9" t="s">
        <v>5</v>
      </c>
      <c r="B6" s="10">
        <v>1</v>
      </c>
    </row>
    <row r="7" spans="1:2" x14ac:dyDescent="0.35">
      <c r="A7" s="9" t="s">
        <v>6</v>
      </c>
      <c r="B7" s="10">
        <v>100</v>
      </c>
    </row>
    <row r="8" spans="1:2" x14ac:dyDescent="0.35">
      <c r="A8" s="9" t="s">
        <v>7</v>
      </c>
      <c r="B8" s="10">
        <v>10</v>
      </c>
    </row>
    <row r="9" spans="1:2" x14ac:dyDescent="0.35">
      <c r="A9" s="9" t="s">
        <v>8</v>
      </c>
      <c r="B9" s="10">
        <v>20</v>
      </c>
    </row>
    <row r="10" spans="1:2" x14ac:dyDescent="0.35">
      <c r="A10" s="9" t="s">
        <v>9</v>
      </c>
      <c r="B10" s="10">
        <v>30</v>
      </c>
    </row>
    <row r="11" spans="1:2" x14ac:dyDescent="0.35">
      <c r="A11" s="9" t="s">
        <v>10</v>
      </c>
      <c r="B11" s="10">
        <v>10</v>
      </c>
    </row>
    <row r="12" spans="1:2" x14ac:dyDescent="0.35">
      <c r="A12" s="9" t="s">
        <v>11</v>
      </c>
      <c r="B12" s="10">
        <v>16</v>
      </c>
    </row>
    <row r="13" spans="1:2" x14ac:dyDescent="0.35">
      <c r="A13" s="9" t="s">
        <v>13</v>
      </c>
      <c r="B13" s="10">
        <v>20</v>
      </c>
    </row>
    <row r="14" spans="1:2" x14ac:dyDescent="0.35">
      <c r="A14" s="9" t="s">
        <v>14</v>
      </c>
      <c r="B14" s="10">
        <v>30</v>
      </c>
    </row>
    <row r="15" spans="1:2" x14ac:dyDescent="0.35">
      <c r="A15" s="11" t="s">
        <v>15</v>
      </c>
      <c r="B15" s="10">
        <v>17</v>
      </c>
    </row>
    <row r="16" spans="1:2" x14ac:dyDescent="0.35">
      <c r="A16" s="9" t="s">
        <v>16</v>
      </c>
      <c r="B16" s="10">
        <v>10</v>
      </c>
    </row>
    <row r="17" spans="1:2" x14ac:dyDescent="0.35">
      <c r="A17" s="9" t="s">
        <v>17</v>
      </c>
      <c r="B17" s="10">
        <v>5</v>
      </c>
    </row>
    <row r="18" spans="1:2" x14ac:dyDescent="0.35">
      <c r="A18" s="9" t="s">
        <v>38</v>
      </c>
      <c r="B18" s="10">
        <v>9</v>
      </c>
    </row>
  </sheetData>
  <autoFilter ref="A1:B1">
    <sortState ref="A2:B1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Roberto Bolle</vt:lpstr>
      <vt:lpstr>Elena Ponti</vt:lpstr>
      <vt:lpstr>Mario Landi</vt:lpstr>
      <vt:lpstr>Anna Magnani</vt:lpstr>
      <vt:lpstr>Valerio Rossi</vt:lpstr>
      <vt:lpstr>Listino Prodotti</vt:lpstr>
      <vt:lpstr>'Anna Magnani'!Area_stampa</vt:lpstr>
      <vt:lpstr>'Elena Ponti'!Area_stampa</vt:lpstr>
      <vt:lpstr>'Mario Landi'!Area_stampa</vt:lpstr>
      <vt:lpstr>'Roberto Bolle'!Area_stampa</vt:lpstr>
      <vt:lpstr>'Valerio Rossi'!Area_stampa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cp:lastPrinted>2022-11-22T11:07:56Z</cp:lastPrinted>
  <dcterms:created xsi:type="dcterms:W3CDTF">2022-11-22T08:28:12Z</dcterms:created>
  <dcterms:modified xsi:type="dcterms:W3CDTF">2022-11-22T13:41:20Z</dcterms:modified>
</cp:coreProperties>
</file>